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55" windowHeight="11370" activeTab="0"/>
  </bookViews>
  <sheets>
    <sheet name="日本の川 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<sst xmlns="http://schemas.openxmlformats.org/spreadsheetml/2006/main" count="22" uniqueCount="19">
  <si>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－</t>
  </si>
  <si>
    <r>
      <t>Na</t>
    </r>
    <r>
      <rPr>
        <vertAlign val="superscript"/>
        <sz val="10"/>
        <rFont val="ＭＳ ゴシック"/>
        <family val="3"/>
      </rPr>
      <t>+</t>
    </r>
  </si>
  <si>
    <r>
      <t>K</t>
    </r>
    <r>
      <rPr>
        <vertAlign val="superscript"/>
        <sz val="10"/>
        <rFont val="ＭＳ ゴシック"/>
        <family val="3"/>
      </rPr>
      <t>+</t>
    </r>
  </si>
  <si>
    <r>
      <t>Ca</t>
    </r>
    <r>
      <rPr>
        <vertAlign val="superscript"/>
        <sz val="10"/>
        <rFont val="ＭＳ ゴシック"/>
        <family val="3"/>
      </rPr>
      <t>2+</t>
    </r>
  </si>
  <si>
    <r>
      <t>Mg</t>
    </r>
    <r>
      <rPr>
        <vertAlign val="superscript"/>
        <sz val="10"/>
        <rFont val="ＭＳ ゴシック"/>
        <family val="3"/>
      </rPr>
      <t>2+</t>
    </r>
  </si>
  <si>
    <r>
      <t>Cl</t>
    </r>
    <r>
      <rPr>
        <vertAlign val="superscript"/>
        <sz val="10"/>
        <rFont val="ＭＳ ゴシック"/>
        <family val="3"/>
      </rPr>
      <t>-</t>
    </r>
  </si>
  <si>
    <r>
      <t>SO</t>
    </r>
    <r>
      <rPr>
        <vertAlign val="subscript"/>
        <sz val="10"/>
        <rFont val="ＭＳ ゴシック"/>
        <family val="3"/>
      </rPr>
      <t>4</t>
    </r>
    <r>
      <rPr>
        <vertAlign val="superscript"/>
        <sz val="10"/>
        <rFont val="ＭＳ ゴシック"/>
        <family val="3"/>
      </rPr>
      <t>2-</t>
    </r>
  </si>
  <si>
    <r>
      <t>HCO</t>
    </r>
    <r>
      <rPr>
        <vertAlign val="subscript"/>
        <sz val="10"/>
        <rFont val="ＭＳ ゴシック"/>
        <family val="3"/>
      </rPr>
      <t>3</t>
    </r>
    <r>
      <rPr>
        <vertAlign val="superscript"/>
        <sz val="10"/>
        <rFont val="ＭＳ ゴシック"/>
        <family val="3"/>
      </rPr>
      <t>-</t>
    </r>
  </si>
  <si>
    <r>
      <t>NO</t>
    </r>
    <r>
      <rPr>
        <vertAlign val="subscript"/>
        <sz val="10"/>
        <rFont val="ＭＳ ゴシック"/>
        <family val="3"/>
      </rPr>
      <t>3</t>
    </r>
    <r>
      <rPr>
        <vertAlign val="superscript"/>
        <sz val="10"/>
        <rFont val="ＭＳ ゴシック"/>
        <family val="3"/>
      </rPr>
      <t>-</t>
    </r>
  </si>
  <si>
    <t>　</t>
  </si>
  <si>
    <t>陽イオンの和</t>
  </si>
  <si>
    <t>陰イオンの和</t>
  </si>
  <si>
    <t>⑤日本の川（平均）</t>
  </si>
  <si>
    <r>
      <t>a:濃度 (mg L</t>
    </r>
    <r>
      <rPr>
        <vertAlign val="superscript"/>
        <sz val="10"/>
        <rFont val="ＭＳ ゴシック"/>
        <family val="3"/>
      </rPr>
      <t>-1</t>
    </r>
    <r>
      <rPr>
        <sz val="10"/>
        <rFont val="ＭＳ ゴシック"/>
        <family val="3"/>
      </rPr>
      <t>)</t>
    </r>
  </si>
  <si>
    <t>b:1当量</t>
  </si>
  <si>
    <t>e:組成(％)</t>
  </si>
  <si>
    <t>f:グループの組成(％)</t>
  </si>
  <si>
    <r>
      <t>c=a/b:当量 (me L</t>
    </r>
    <r>
      <rPr>
        <vertAlign val="superscript"/>
        <sz val="10"/>
        <rFont val="ＭＳ ゴシック"/>
        <family val="3"/>
      </rPr>
      <t>-1</t>
    </r>
    <r>
      <rPr>
        <sz val="10"/>
        <rFont val="ＭＳ ゴシック"/>
        <family val="3"/>
      </rPr>
      <t>)</t>
    </r>
  </si>
  <si>
    <r>
      <t>d:グループの当量 (me L</t>
    </r>
    <r>
      <rPr>
        <vertAlign val="superscript"/>
        <sz val="10"/>
        <rFont val="ＭＳ ゴシック"/>
        <family val="3"/>
      </rPr>
      <t>-1</t>
    </r>
    <r>
      <rPr>
        <sz val="10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</si>
</sst>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vertAlign val="subscript"/>
      <sz val="10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justify"/>
    </xf>
    <xf numFmtId="177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76" fontId="2" fillId="0" borderId="16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9"/>
  <sheetViews>
    <sheetView tabSelected="1" zoomScalePageLayoutView="0" workbookViewId="0" topLeftCell="A4">
      <selection activeCell="A26" sqref="A26"/>
    </sheetView>
  </sheetViews>
  <sheetFormatPr defaultColWidth="9.00390625" defaultRowHeight="13.5"/>
  <cols>
    <col min="1" max="1" width="24.875" style="0" bestFit="1" customWidth="1"/>
    <col min="2" max="5" width="7.625" style="0" customWidth="1"/>
    <col min="7" max="10" width="7.625" style="0" customWidth="1"/>
  </cols>
  <sheetData>
    <row r="6" ht="19.5" customHeight="1"/>
    <row r="7" ht="13.5">
      <c r="L7" t="s">
        <v>9</v>
      </c>
    </row>
    <row r="8" ht="13.5">
      <c r="L8" t="s">
        <v>9</v>
      </c>
    </row>
    <row r="13" spans="1:11" ht="15.75" thickBot="1">
      <c r="A13" s="12" t="s">
        <v>12</v>
      </c>
      <c r="B13" s="1" t="s">
        <v>1</v>
      </c>
      <c r="C13" s="1" t="s">
        <v>2</v>
      </c>
      <c r="D13" s="1" t="s">
        <v>3</v>
      </c>
      <c r="E13" s="1" t="s">
        <v>4</v>
      </c>
      <c r="F13" s="4" t="s">
        <v>10</v>
      </c>
      <c r="G13" s="1" t="s">
        <v>5</v>
      </c>
      <c r="H13" s="1" t="s">
        <v>6</v>
      </c>
      <c r="I13" s="1" t="s">
        <v>8</v>
      </c>
      <c r="J13" s="1" t="s">
        <v>7</v>
      </c>
      <c r="K13" s="7" t="s">
        <v>11</v>
      </c>
    </row>
    <row r="14" spans="1:11" ht="15" thickTop="1">
      <c r="A14" s="16" t="s">
        <v>13</v>
      </c>
      <c r="B14" s="15">
        <v>6.7</v>
      </c>
      <c r="C14" s="15">
        <v>1.2</v>
      </c>
      <c r="D14" s="15">
        <v>8.8</v>
      </c>
      <c r="E14" s="15">
        <v>1.9</v>
      </c>
      <c r="F14" s="5" t="s">
        <v>0</v>
      </c>
      <c r="G14" s="5">
        <v>5.8</v>
      </c>
      <c r="H14" s="5">
        <v>10.6</v>
      </c>
      <c r="I14" s="8">
        <v>0</v>
      </c>
      <c r="J14" s="8">
        <v>31</v>
      </c>
      <c r="K14" s="5" t="s">
        <v>0</v>
      </c>
    </row>
    <row r="15" spans="1:11" ht="13.5">
      <c r="A15" s="17" t="s">
        <v>14</v>
      </c>
      <c r="B15" s="19">
        <v>23</v>
      </c>
      <c r="C15" s="19">
        <v>39.1</v>
      </c>
      <c r="D15" s="19">
        <v>20</v>
      </c>
      <c r="E15" s="19">
        <v>12.2</v>
      </c>
      <c r="F15" s="19"/>
      <c r="G15" s="19">
        <v>35.5</v>
      </c>
      <c r="H15" s="19">
        <v>48</v>
      </c>
      <c r="I15" s="19">
        <v>62</v>
      </c>
      <c r="J15" s="19">
        <v>61</v>
      </c>
      <c r="K15" s="14" t="s">
        <v>9</v>
      </c>
    </row>
    <row r="16" spans="1:11" ht="14.25">
      <c r="A16" s="16" t="s">
        <v>17</v>
      </c>
      <c r="B16" s="3">
        <f>B14/23</f>
        <v>0.29130434782608694</v>
      </c>
      <c r="C16" s="3">
        <f>C14/39.1</f>
        <v>0.030690537084398974</v>
      </c>
      <c r="D16" s="3">
        <f>D14/20</f>
        <v>0.44000000000000006</v>
      </c>
      <c r="E16" s="3">
        <f>E14/12.2</f>
        <v>0.1557377049180328</v>
      </c>
      <c r="F16" s="13">
        <f>SUM(B16:E16)</f>
        <v>0.9177325898285187</v>
      </c>
      <c r="G16" s="3">
        <f>G14/35.5</f>
        <v>0.16338028169014085</v>
      </c>
      <c r="H16" s="3">
        <f>H14/48</f>
        <v>0.22083333333333333</v>
      </c>
      <c r="I16" s="3">
        <f>I14/62</f>
        <v>0</v>
      </c>
      <c r="J16" s="3">
        <f>J14/61</f>
        <v>0.5081967213114754</v>
      </c>
      <c r="K16" s="11">
        <f>SUM(G16:J16)</f>
        <v>0.8924103363349496</v>
      </c>
    </row>
    <row r="17" spans="1:11" ht="14.25">
      <c r="A17" s="16" t="s">
        <v>18</v>
      </c>
      <c r="B17" s="20">
        <f>SUM(B16:C16)</f>
        <v>0.3219948849104859</v>
      </c>
      <c r="C17" s="21"/>
      <c r="D17" s="20">
        <f>SUM(D16:E16)</f>
        <v>0.5957377049180328</v>
      </c>
      <c r="E17" s="21"/>
      <c r="F17" s="10">
        <f>SUM(B17:E17)</f>
        <v>0.9177325898285187</v>
      </c>
      <c r="G17" s="20">
        <f>SUM(G16:I16)</f>
        <v>0.3842136150234742</v>
      </c>
      <c r="H17" s="22"/>
      <c r="I17" s="21"/>
      <c r="J17" s="3">
        <f>SUM(J16)</f>
        <v>0.5081967213114754</v>
      </c>
      <c r="K17" s="11">
        <f>SUM(G17:J17)</f>
        <v>0.8924103363349496</v>
      </c>
    </row>
    <row r="18" spans="1:11" ht="13.5">
      <c r="A18" s="16" t="s">
        <v>15</v>
      </c>
      <c r="B18" s="2">
        <f>B16/$F$16*100</f>
        <v>31.741746022173857</v>
      </c>
      <c r="C18" s="2">
        <f>C16/$F$16*100</f>
        <v>3.3441699057601957</v>
      </c>
      <c r="D18" s="2">
        <f>D16/$F$16*100</f>
        <v>47.94424921558201</v>
      </c>
      <c r="E18" s="2">
        <f>E16/$F$16*100</f>
        <v>16.969834856483946</v>
      </c>
      <c r="F18" s="2">
        <f>SUM(B18:E18)</f>
        <v>100</v>
      </c>
      <c r="G18" s="2">
        <f>G16/$K$16*100</f>
        <v>18.30775317564443</v>
      </c>
      <c r="H18" s="2">
        <f>H16/$K$16*100</f>
        <v>24.745716666648697</v>
      </c>
      <c r="I18" s="2">
        <f>I16/$K$16*100</f>
        <v>0</v>
      </c>
      <c r="J18" s="2">
        <f>J16/$K$16*100</f>
        <v>56.946530157706874</v>
      </c>
      <c r="K18" s="8">
        <f>K16/$K$16*100</f>
        <v>100</v>
      </c>
    </row>
    <row r="19" spans="1:11" ht="14.25" thickBot="1">
      <c r="A19" s="18" t="s">
        <v>16</v>
      </c>
      <c r="B19" s="23">
        <f>SUM(B18:C18)</f>
        <v>35.08591592793405</v>
      </c>
      <c r="C19" s="24"/>
      <c r="D19" s="23">
        <f>SUM(D18:E18)</f>
        <v>64.91408407206596</v>
      </c>
      <c r="E19" s="24"/>
      <c r="F19" s="6">
        <v>100</v>
      </c>
      <c r="G19" s="23">
        <f>SUM(G18:I18)</f>
        <v>43.053469842293126</v>
      </c>
      <c r="H19" s="25"/>
      <c r="I19" s="25"/>
      <c r="J19" s="9">
        <f>SUM(J18)</f>
        <v>56.946530157706874</v>
      </c>
      <c r="K19" s="9">
        <v>100</v>
      </c>
    </row>
  </sheetData>
  <sheetProtection/>
  <mergeCells count="6">
    <mergeCell ref="B17:C17"/>
    <mergeCell ref="D17:E17"/>
    <mergeCell ref="G17:I17"/>
    <mergeCell ref="B19:C19"/>
    <mergeCell ref="D19:E19"/>
    <mergeCell ref="G19:I19"/>
  </mergeCells>
  <printOptions/>
  <pageMargins left="0.787" right="0.787" top="0.984" bottom="0.984" header="0.512" footer="0.512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筑波大学地球科学系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田瀬</dc:creator>
  <cp:keywords/>
  <dc:description/>
  <cp:lastModifiedBy>Tase</cp:lastModifiedBy>
  <cp:lastPrinted>2008-07-29T06:34:23Z</cp:lastPrinted>
  <dcterms:created xsi:type="dcterms:W3CDTF">2006-07-12T01:27:52Z</dcterms:created>
  <dcterms:modified xsi:type="dcterms:W3CDTF">2009-02-10T14:03:05Z</dcterms:modified>
  <cp:category/>
  <cp:version/>
  <cp:contentType/>
  <cp:contentStatus/>
</cp:coreProperties>
</file>